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yamauchi_nobuaki\Desktop\★プロジェクト\費用\★資材\"/>
    </mc:Choice>
  </mc:AlternateContent>
  <xr:revisionPtr revIDLastSave="0" documentId="13_ncr:1_{1602964B-BE21-4DA8-AD02-552563BA0D39}" xr6:coauthVersionLast="47" xr6:coauthVersionMax="47" xr10:uidLastSave="{00000000-0000-0000-0000-000000000000}"/>
  <bookViews>
    <workbookView xWindow="-120" yWindow="-120" windowWidth="29040" windowHeight="15720" xr2:uid="{EDD74606-32BC-4A0A-AB83-8DB37B965113}"/>
  </bookViews>
  <sheets>
    <sheet name="★★★計算表(R8年01月～の新規契約分） " sheetId="3" r:id="rId1"/>
  </sheets>
  <definedNames>
    <definedName name="_xlnm.Print_Area" localSheetId="0">'★★★計算表(R8年01月～の新規契約分） '!$A$1:$G$54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4" i="3" l="1"/>
  <c r="E43" i="3" l="1"/>
  <c r="E42" i="3"/>
  <c r="C54" i="3" s="1"/>
  <c r="G31" i="3"/>
  <c r="G30" i="3"/>
  <c r="G29" i="3"/>
  <c r="C52" i="3" s="1"/>
  <c r="E19" i="3"/>
  <c r="E18" i="3"/>
  <c r="E51" i="3" s="1"/>
  <c r="F51" i="3" s="1"/>
  <c r="E17" i="3"/>
  <c r="C51" i="3" s="1"/>
  <c r="E52" i="3" l="1"/>
  <c r="F52" i="3" s="1"/>
  <c r="E54" i="3"/>
  <c r="F54" i="3" s="1"/>
  <c r="D51" i="3"/>
  <c r="D54" i="3"/>
  <c r="D5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inoue_takayuki</author>
    <author>himuro_naohiro</author>
    <author>原　芳尚</author>
  </authors>
  <commentList>
    <comment ref="D16" authorId="0" shapeId="0" xr:uid="{9EE98ECC-1B2D-468D-9BD1-C062ABF72FD9}">
      <text>
        <r>
          <rPr>
            <b/>
            <sz val="9"/>
            <color indexed="10"/>
            <rFont val="ＭＳ Ｐゴシック"/>
            <family val="3"/>
            <charset val="128"/>
          </rPr>
          <t>●病棟調整
プロトコールに入院規定がない場合でも、入院での対応の可能性が高く、病棟調整が発生する場合は算定</t>
        </r>
      </text>
    </comment>
    <comment ref="D18" authorId="1" shapeId="0" xr:uid="{DDBFD1CC-39A7-448B-8A07-7AB051026A1D}">
      <text>
        <r>
          <rPr>
            <b/>
            <sz val="9"/>
            <color indexed="10"/>
            <rFont val="ＭＳ Ｐゴシック"/>
            <family val="3"/>
            <charset val="128"/>
          </rPr>
          <t>因子数を
0～3入力</t>
        </r>
      </text>
    </comment>
    <comment ref="D29" authorId="1" shapeId="0" xr:uid="{1C9E94C2-1EEA-44B3-B5FF-62BC2C6AD9D8}">
      <text>
        <r>
          <rPr>
            <b/>
            <sz val="9"/>
            <color indexed="10"/>
            <rFont val="ＭＳ Ｐゴシック"/>
            <family val="3"/>
            <charset val="128"/>
          </rPr>
          <t>初回契約～終了予定
までの月数を入力</t>
        </r>
      </text>
    </comment>
    <comment ref="E30" authorId="1" shapeId="0" xr:uid="{99F99B59-3A14-47B4-8A08-3E62BC199BD1}">
      <text>
        <r>
          <rPr>
            <b/>
            <u/>
            <sz val="9"/>
            <color indexed="10"/>
            <rFont val="ＭＳ Ｐゴシック"/>
            <family val="3"/>
            <charset val="128"/>
          </rPr>
          <t xml:space="preserve">1例あたりの規定対応回数に応じた調整係数を入力
⇒1例あたりの規定対応回数をPRT規定の期間内で発生しうる（発生しうる可能性のある）最大対応回数でカウントしてください（回数の根拠を下記に記載して下さい）
例1）④対応回数25回＋非盲検CRCの設定や非盲検薬剤調製業務（薬剤師等）を
必要とする非盲検体制を整備
　＝1.0＋0.1＝1.1
例2）④対応回数25回＋非盲検体制を整備＋ウイルスベクター等カルタヘナ法に基づく施設内での拡散防止措置を講じる必要がある場合
　＝1.0＋0.1＋0.2＝1.3
</t>
        </r>
        <r>
          <rPr>
            <b/>
            <u/>
            <sz val="9"/>
            <color indexed="57"/>
            <rFont val="ＭＳ Ｐゴシック"/>
            <family val="3"/>
            <charset val="128"/>
          </rPr>
          <t xml:space="preserve">
</t>
        </r>
      </text>
    </comment>
    <comment ref="D44" authorId="2" shapeId="0" xr:uid="{EE837111-920C-4F59-9046-0BADE94ED324}">
      <text>
        <r>
          <rPr>
            <b/>
            <sz val="9"/>
            <color indexed="10"/>
            <rFont val="MS P ゴシック"/>
            <family val="3"/>
            <charset val="128"/>
          </rPr>
          <t>製造販売承認日又は、治験の中止若しくは終了後の必須文書保存期間が3年以下の場合は、100,000と入力。
　　　　　　　　　　　　　〃　　　　　　　　　　　　　　　　　が3年超の場合は、　200,000と入力。</t>
        </r>
      </text>
    </comment>
  </commentList>
</comments>
</file>

<file path=xl/sharedStrings.xml><?xml version="1.0" encoding="utf-8"?>
<sst xmlns="http://schemas.openxmlformats.org/spreadsheetml/2006/main" count="69" uniqueCount="51">
  <si>
    <t>治験薬コード名：○○○○</t>
    <rPh sb="0" eb="3">
      <t>チケンヤク</t>
    </rPh>
    <rPh sb="6" eb="7">
      <t>メイ</t>
    </rPh>
    <phoneticPr fontId="3"/>
  </si>
  <si>
    <t>治験課題名：○○○○</t>
    <rPh sb="0" eb="5">
      <t>チケンカダイメイ</t>
    </rPh>
    <phoneticPr fontId="3"/>
  </si>
  <si>
    <t>治験責任医師：○○○○</t>
    <rPh sb="0" eb="2">
      <t>チケン</t>
    </rPh>
    <rPh sb="2" eb="4">
      <t>セキニン</t>
    </rPh>
    <rPh sb="4" eb="6">
      <t>イシ</t>
    </rPh>
    <phoneticPr fontId="3"/>
  </si>
  <si>
    <t>治験依頼者：○○○○</t>
    <rPh sb="0" eb="2">
      <t>チケン</t>
    </rPh>
    <rPh sb="2" eb="5">
      <t>イライシャ</t>
    </rPh>
    <phoneticPr fontId="3"/>
  </si>
  <si>
    <t>治験業務の各段階における業務対価として、下記のとおり算出する。</t>
    <rPh sb="0" eb="2">
      <t>チケン</t>
    </rPh>
    <rPh sb="2" eb="4">
      <t>ギョウム</t>
    </rPh>
    <rPh sb="5" eb="6">
      <t>カク</t>
    </rPh>
    <rPh sb="6" eb="8">
      <t>ダンカイ</t>
    </rPh>
    <rPh sb="12" eb="14">
      <t>ギョウム</t>
    </rPh>
    <rPh sb="14" eb="16">
      <t>タイカ</t>
    </rPh>
    <rPh sb="20" eb="22">
      <t>カキ</t>
    </rPh>
    <rPh sb="26" eb="28">
      <t>サンシュツ</t>
    </rPh>
    <phoneticPr fontId="3"/>
  </si>
  <si>
    <t>なお、すべて税抜金額であり、別途所定の消費税を算出する。</t>
    <rPh sb="16" eb="18">
      <t>ショテイ</t>
    </rPh>
    <rPh sb="19" eb="22">
      <t>ショウヒゼイ</t>
    </rPh>
    <rPh sb="23" eb="25">
      <t>サンシュツ</t>
    </rPh>
    <phoneticPr fontId="3"/>
  </si>
  <si>
    <r>
      <t>【治験実施前】　</t>
    </r>
    <r>
      <rPr>
        <sz val="11"/>
        <color indexed="10"/>
        <rFont val="ＭＳ Ｐゴシック"/>
        <family val="3"/>
        <charset val="128"/>
      </rPr>
      <t>※</t>
    </r>
    <r>
      <rPr>
        <u/>
        <sz val="11"/>
        <color indexed="10"/>
        <rFont val="ＭＳ Ｐゴシック"/>
        <family val="3"/>
        <charset val="128"/>
      </rPr>
      <t>実施症例数に関わらず算定</t>
    </r>
    <rPh sb="1" eb="3">
      <t>チケン</t>
    </rPh>
    <rPh sb="3" eb="5">
      <t>ジッシ</t>
    </rPh>
    <rPh sb="5" eb="6">
      <t>マエ</t>
    </rPh>
    <rPh sb="9" eb="11">
      <t>ジッシ</t>
    </rPh>
    <rPh sb="11" eb="13">
      <t>ショウレイ</t>
    </rPh>
    <rPh sb="13" eb="14">
      <t>スウ</t>
    </rPh>
    <rPh sb="15" eb="16">
      <t>カカ</t>
    </rPh>
    <rPh sb="19" eb="21">
      <t>サンテイ</t>
    </rPh>
    <phoneticPr fontId="3"/>
  </si>
  <si>
    <t>（主な業務）</t>
    <rPh sb="1" eb="2">
      <t>オモ</t>
    </rPh>
    <rPh sb="3" eb="5">
      <t>ギョウム</t>
    </rPh>
    <phoneticPr fontId="3"/>
  </si>
  <si>
    <t>　・施設選定調査対応</t>
    <rPh sb="2" eb="4">
      <t>シセツ</t>
    </rPh>
    <rPh sb="4" eb="6">
      <t>センテイ</t>
    </rPh>
    <rPh sb="6" eb="8">
      <t>チョウサ</t>
    </rPh>
    <rPh sb="8" eb="10">
      <t>タイオウ</t>
    </rPh>
    <phoneticPr fontId="3"/>
  </si>
  <si>
    <t>　・適正契約症例数検討（スクリーニングシステム）</t>
    <rPh sb="2" eb="4">
      <t>テキセイ</t>
    </rPh>
    <rPh sb="4" eb="6">
      <t>ケイヤク</t>
    </rPh>
    <rPh sb="6" eb="8">
      <t>ショウレイ</t>
    </rPh>
    <rPh sb="8" eb="9">
      <t>スウ</t>
    </rPh>
    <rPh sb="9" eb="11">
      <t>ケントウ</t>
    </rPh>
    <phoneticPr fontId="3"/>
  </si>
  <si>
    <t>　・各種打ち合わせ及び手続き</t>
    <rPh sb="2" eb="4">
      <t>カクシュ</t>
    </rPh>
    <rPh sb="4" eb="5">
      <t>ウ</t>
    </rPh>
    <rPh sb="6" eb="7">
      <t>ア</t>
    </rPh>
    <rPh sb="9" eb="10">
      <t>オヨ</t>
    </rPh>
    <rPh sb="11" eb="13">
      <t>テツヅ</t>
    </rPh>
    <phoneticPr fontId="3"/>
  </si>
  <si>
    <t>　・ＩＲＢ依頼等</t>
    <rPh sb="5" eb="7">
      <t>イライ</t>
    </rPh>
    <rPh sb="7" eb="8">
      <t>トウ</t>
    </rPh>
    <phoneticPr fontId="3"/>
  </si>
  <si>
    <t>①</t>
    <phoneticPr fontId="3"/>
  </si>
  <si>
    <t>②</t>
    <phoneticPr fontId="3"/>
  </si>
  <si>
    <t>③</t>
    <phoneticPr fontId="3"/>
  </si>
  <si>
    <t>算出額
①×（②＋③）</t>
    <rPh sb="0" eb="2">
      <t>サンシュツ</t>
    </rPh>
    <rPh sb="2" eb="3">
      <t>ガク</t>
    </rPh>
    <phoneticPr fontId="3"/>
  </si>
  <si>
    <t>業務単価
（1時間あたり）</t>
    <rPh sb="0" eb="2">
      <t>ギョウム</t>
    </rPh>
    <rPh sb="2" eb="4">
      <t>タンカ</t>
    </rPh>
    <rPh sb="7" eb="9">
      <t>ジカン</t>
    </rPh>
    <phoneticPr fontId="3"/>
  </si>
  <si>
    <t>標準業務
時間数</t>
    <rPh sb="0" eb="2">
      <t>ヒョウジュン</t>
    </rPh>
    <rPh sb="2" eb="4">
      <t>ギョウム</t>
    </rPh>
    <rPh sb="5" eb="7">
      <t>ジカン</t>
    </rPh>
    <rPh sb="7" eb="8">
      <t>スウ</t>
    </rPh>
    <phoneticPr fontId="3"/>
  </si>
  <si>
    <r>
      <t xml:space="preserve">　　変動因子
　（各12時間）
</t>
    </r>
    <r>
      <rPr>
        <sz val="9"/>
        <rFont val="ＭＳ Ｐゴシック"/>
        <family val="3"/>
        <charset val="128"/>
      </rPr>
      <t>・国際共同
・オンコロジー
・病棟調整有り</t>
    </r>
    <rPh sb="2" eb="4">
      <t>ヘンドウ</t>
    </rPh>
    <rPh sb="4" eb="6">
      <t>インシ</t>
    </rPh>
    <rPh sb="9" eb="10">
      <t>カク</t>
    </rPh>
    <rPh sb="12" eb="14">
      <t>ジカン</t>
    </rPh>
    <rPh sb="17" eb="19">
      <t>コクサイ</t>
    </rPh>
    <rPh sb="19" eb="21">
      <t>キョウドウ</t>
    </rPh>
    <rPh sb="31" eb="33">
      <t>ビョウトウ</t>
    </rPh>
    <rPh sb="33" eb="35">
      <t>チョウセイ</t>
    </rPh>
    <rPh sb="35" eb="36">
      <t>ア</t>
    </rPh>
    <phoneticPr fontId="3"/>
  </si>
  <si>
    <t>医師</t>
    <rPh sb="0" eb="2">
      <t>イシ</t>
    </rPh>
    <phoneticPr fontId="3"/>
  </si>
  <si>
    <t>ＣＲＣ</t>
    <phoneticPr fontId="3"/>
  </si>
  <si>
    <t>事務</t>
    <rPh sb="0" eb="2">
      <t>ジム</t>
    </rPh>
    <phoneticPr fontId="3"/>
  </si>
  <si>
    <r>
      <t>【治験実施中】　</t>
    </r>
    <r>
      <rPr>
        <sz val="11"/>
        <color indexed="10"/>
        <rFont val="ＭＳ Ｐゴシック"/>
        <family val="3"/>
        <charset val="128"/>
      </rPr>
      <t>※治験実施期間、規定対応回数に応じて、</t>
    </r>
    <r>
      <rPr>
        <u/>
        <sz val="11"/>
        <color indexed="10"/>
        <rFont val="ＭＳ Ｐゴシック"/>
        <family val="3"/>
        <charset val="128"/>
      </rPr>
      <t>1例毎に算定</t>
    </r>
    <rPh sb="1" eb="3">
      <t>チケン</t>
    </rPh>
    <rPh sb="3" eb="5">
      <t>ジッシ</t>
    </rPh>
    <rPh sb="5" eb="6">
      <t>チュウ</t>
    </rPh>
    <rPh sb="9" eb="11">
      <t>チケン</t>
    </rPh>
    <rPh sb="11" eb="13">
      <t>ジッシ</t>
    </rPh>
    <rPh sb="13" eb="15">
      <t>キカン</t>
    </rPh>
    <rPh sb="16" eb="18">
      <t>キテイ</t>
    </rPh>
    <rPh sb="18" eb="20">
      <t>タイオウ</t>
    </rPh>
    <rPh sb="20" eb="22">
      <t>カイスウ</t>
    </rPh>
    <rPh sb="23" eb="24">
      <t>オウ</t>
    </rPh>
    <rPh sb="28" eb="29">
      <t>レイ</t>
    </rPh>
    <rPh sb="29" eb="30">
      <t>ゴト</t>
    </rPh>
    <rPh sb="31" eb="33">
      <t>サンテイ</t>
    </rPh>
    <phoneticPr fontId="3"/>
  </si>
  <si>
    <t>　・治験実務業務全般</t>
    <rPh sb="2" eb="4">
      <t>チケン</t>
    </rPh>
    <rPh sb="4" eb="6">
      <t>ジツム</t>
    </rPh>
    <rPh sb="6" eb="8">
      <t>ギョウム</t>
    </rPh>
    <rPh sb="8" eb="10">
      <t>ゼンパン</t>
    </rPh>
    <phoneticPr fontId="3"/>
  </si>
  <si>
    <t>　・治験実務補助業務全般</t>
    <rPh sb="2" eb="4">
      <t>チケン</t>
    </rPh>
    <rPh sb="4" eb="6">
      <t>ジツム</t>
    </rPh>
    <rPh sb="6" eb="8">
      <t>ホジョ</t>
    </rPh>
    <rPh sb="8" eb="10">
      <t>ギョウム</t>
    </rPh>
    <rPh sb="10" eb="12">
      <t>ゼンパン</t>
    </rPh>
    <phoneticPr fontId="3"/>
  </si>
  <si>
    <t>④</t>
    <phoneticPr fontId="3"/>
  </si>
  <si>
    <t>標準業務
時間数
（1ヶ月あたり）
（1例あたり）</t>
    <rPh sb="0" eb="2">
      <t>ヒョウジュン</t>
    </rPh>
    <rPh sb="2" eb="4">
      <t>ギョウム</t>
    </rPh>
    <rPh sb="5" eb="7">
      <t>ジカン</t>
    </rPh>
    <rPh sb="7" eb="8">
      <t>スウ</t>
    </rPh>
    <rPh sb="12" eb="13">
      <t>ゲツ</t>
    </rPh>
    <rPh sb="20" eb="21">
      <t>レイ</t>
    </rPh>
    <phoneticPr fontId="3"/>
  </si>
  <si>
    <t>実施
月数</t>
    <rPh sb="0" eb="2">
      <t>ジッシ</t>
    </rPh>
    <rPh sb="3" eb="5">
      <t>ツキスウ</t>
    </rPh>
    <phoneticPr fontId="3"/>
  </si>
  <si>
    <r>
      <t>※追加症例分の算定額についても、</t>
    </r>
    <r>
      <rPr>
        <u/>
        <sz val="11"/>
        <color indexed="10"/>
        <rFont val="ＭＳ Ｐゴシック"/>
        <family val="3"/>
        <charset val="128"/>
      </rPr>
      <t>上記の初回契約時算定額とする</t>
    </r>
    <r>
      <rPr>
        <sz val="11"/>
        <color indexed="10"/>
        <rFont val="ＭＳ Ｐゴシック"/>
        <family val="3"/>
        <charset val="128"/>
      </rPr>
      <t>。</t>
    </r>
    <rPh sb="1" eb="3">
      <t>ツイカ</t>
    </rPh>
    <rPh sb="3" eb="5">
      <t>ショウレイ</t>
    </rPh>
    <rPh sb="5" eb="6">
      <t>ブン</t>
    </rPh>
    <rPh sb="7" eb="9">
      <t>サンテイ</t>
    </rPh>
    <rPh sb="9" eb="10">
      <t>ガク</t>
    </rPh>
    <rPh sb="16" eb="18">
      <t>ジョウキ</t>
    </rPh>
    <rPh sb="19" eb="21">
      <t>ショカイ</t>
    </rPh>
    <rPh sb="21" eb="23">
      <t>ケイヤク</t>
    </rPh>
    <rPh sb="23" eb="24">
      <t>ジ</t>
    </rPh>
    <rPh sb="24" eb="26">
      <t>サンテイ</t>
    </rPh>
    <rPh sb="26" eb="27">
      <t>ガク</t>
    </rPh>
    <phoneticPr fontId="3"/>
  </si>
  <si>
    <r>
      <t>【治験終了時】　</t>
    </r>
    <r>
      <rPr>
        <sz val="11"/>
        <color indexed="10"/>
        <rFont val="ＭＳ Ｐゴシック"/>
        <family val="3"/>
        <charset val="128"/>
      </rPr>
      <t>※</t>
    </r>
    <r>
      <rPr>
        <u/>
        <sz val="11"/>
        <color indexed="10"/>
        <rFont val="ＭＳ Ｐゴシック"/>
        <family val="3"/>
        <charset val="128"/>
      </rPr>
      <t>実施症例数に関わらず算定</t>
    </r>
    <rPh sb="1" eb="3">
      <t>チケン</t>
    </rPh>
    <rPh sb="3" eb="6">
      <t>シュウリョウジ</t>
    </rPh>
    <rPh sb="9" eb="11">
      <t>ジッシ</t>
    </rPh>
    <rPh sb="11" eb="13">
      <t>ショウレイ</t>
    </rPh>
    <rPh sb="13" eb="14">
      <t>スウ</t>
    </rPh>
    <rPh sb="15" eb="16">
      <t>カカ</t>
    </rPh>
    <rPh sb="19" eb="21">
      <t>サンテイ</t>
    </rPh>
    <phoneticPr fontId="3"/>
  </si>
  <si>
    <t>　・被験者終了対応後のモニタリング</t>
    <rPh sb="2" eb="5">
      <t>ヒケンシャ</t>
    </rPh>
    <rPh sb="5" eb="7">
      <t>シュウリョウ</t>
    </rPh>
    <rPh sb="7" eb="9">
      <t>タイオウ</t>
    </rPh>
    <rPh sb="9" eb="10">
      <t>ゴ</t>
    </rPh>
    <phoneticPr fontId="3"/>
  </si>
  <si>
    <t>　・治験資材回収</t>
    <rPh sb="2" eb="4">
      <t>チケン</t>
    </rPh>
    <rPh sb="4" eb="6">
      <t>シザイ</t>
    </rPh>
    <rPh sb="6" eb="8">
      <t>カイシュウ</t>
    </rPh>
    <phoneticPr fontId="3"/>
  </si>
  <si>
    <t>【計算式】</t>
    <rPh sb="1" eb="3">
      <t>ケイサン</t>
    </rPh>
    <rPh sb="3" eb="4">
      <t>シキ</t>
    </rPh>
    <phoneticPr fontId="3"/>
  </si>
  <si>
    <t>治験
段階</t>
    <rPh sb="3" eb="5">
      <t>ダンカイ</t>
    </rPh>
    <phoneticPr fontId="3"/>
  </si>
  <si>
    <t>請求
時期</t>
    <rPh sb="3" eb="5">
      <t>ジキ</t>
    </rPh>
    <phoneticPr fontId="3"/>
  </si>
  <si>
    <t>医師費用①</t>
    <phoneticPr fontId="3"/>
  </si>
  <si>
    <t>①の間接費（40％）</t>
    <rPh sb="2" eb="4">
      <t>カンセツ</t>
    </rPh>
    <rPh sb="4" eb="5">
      <t>ヒ</t>
    </rPh>
    <phoneticPr fontId="3"/>
  </si>
  <si>
    <t>ＣＲＣ・事務費用②</t>
    <rPh sb="4" eb="6">
      <t>ジム</t>
    </rPh>
    <rPh sb="6" eb="8">
      <t>ヒヨウ</t>
    </rPh>
    <phoneticPr fontId="3"/>
  </si>
  <si>
    <t>②の間接費（20％）</t>
    <rPh sb="2" eb="4">
      <t>カンセツ</t>
    </rPh>
    <rPh sb="4" eb="5">
      <t>ヒ</t>
    </rPh>
    <phoneticPr fontId="3"/>
  </si>
  <si>
    <t>実施前</t>
  </si>
  <si>
    <t>IRB終了後</t>
    <rPh sb="3" eb="5">
      <t>シュウリョウ</t>
    </rPh>
    <rPh sb="5" eb="6">
      <t>ゴ</t>
    </rPh>
    <phoneticPr fontId="3"/>
  </si>
  <si>
    <t>実施中</t>
  </si>
  <si>
    <t>治験薬投与
症例開始毎</t>
    <phoneticPr fontId="3"/>
  </si>
  <si>
    <t>終了時</t>
  </si>
  <si>
    <t>治験終了後</t>
    <rPh sb="0" eb="2">
      <t>チケン</t>
    </rPh>
    <rPh sb="2" eb="4">
      <t>シュウリョウ</t>
    </rPh>
    <rPh sb="4" eb="5">
      <t>ゴ</t>
    </rPh>
    <phoneticPr fontId="3"/>
  </si>
  <si>
    <t>算出額
①×②×③×④</t>
    <rPh sb="0" eb="2">
      <t>サンシュツ</t>
    </rPh>
    <rPh sb="2" eb="3">
      <t>ガク</t>
    </rPh>
    <phoneticPr fontId="3"/>
  </si>
  <si>
    <r>
      <t xml:space="preserve">　　1例あたりの規定
　対応回数調整係数
</t>
    </r>
    <r>
      <rPr>
        <sz val="9"/>
        <rFont val="ＭＳ Ｐゴシック"/>
        <family val="3"/>
        <charset val="128"/>
      </rPr>
      <t>　1～15回：×0.7
16～30回：×1.0
31～45回：×1.2
46回以上：×1.5</t>
    </r>
    <rPh sb="3" eb="4">
      <t>レイ</t>
    </rPh>
    <rPh sb="8" eb="10">
      <t>キテイ</t>
    </rPh>
    <rPh sb="12" eb="14">
      <t>タイオウ</t>
    </rPh>
    <rPh sb="14" eb="16">
      <t>カイスウ</t>
    </rPh>
    <rPh sb="16" eb="18">
      <t>チョウセイ</t>
    </rPh>
    <rPh sb="18" eb="20">
      <t>ケイスウ</t>
    </rPh>
    <rPh sb="26" eb="27">
      <t>カイ</t>
    </rPh>
    <rPh sb="38" eb="39">
      <t>カイ</t>
    </rPh>
    <rPh sb="50" eb="51">
      <t>カイ</t>
    </rPh>
    <rPh sb="59" eb="60">
      <t>カイ</t>
    </rPh>
    <rPh sb="60" eb="62">
      <t>イジョウ</t>
    </rPh>
    <phoneticPr fontId="3"/>
  </si>
  <si>
    <r>
      <t>　</t>
    </r>
    <r>
      <rPr>
        <sz val="9"/>
        <rFont val="ＭＳ Ｐゴシック"/>
        <family val="3"/>
        <charset val="128"/>
      </rPr>
      <t>下記条件該当の
　　場合は加算</t>
    </r>
    <r>
      <rPr>
        <sz val="11"/>
        <rFont val="ＭＳ Ｐゴシック"/>
        <family val="3"/>
        <charset val="128"/>
      </rPr>
      <t xml:space="preserve">
</t>
    </r>
    <r>
      <rPr>
        <sz val="9"/>
        <rFont val="ＭＳ Ｐゴシック"/>
        <family val="3"/>
        <charset val="128"/>
      </rPr>
      <t xml:space="preserve">
　</t>
    </r>
    <r>
      <rPr>
        <sz val="8"/>
        <rFont val="ＭＳ Ｐゴシック"/>
        <family val="3"/>
        <charset val="128"/>
      </rPr>
      <t>・非盲検体制整備：＋0.1
　・特殊対応（ｳｲﾙｽﾍﾞｸﾀｰ）
　　：＋0.2</t>
    </r>
    <rPh sb="4" eb="6">
      <t>バアイ</t>
    </rPh>
    <rPh sb="9" eb="10">
      <t>ヒ</t>
    </rPh>
    <rPh sb="10" eb="12">
      <t>カサン</t>
    </rPh>
    <rPh sb="17" eb="19">
      <t>モウケン</t>
    </rPh>
    <rPh sb="19" eb="20">
      <t>ジ</t>
    </rPh>
    <rPh sb="23" eb="24">
      <t>タイセイ</t>
    </rPh>
    <rPh sb="35" eb="37">
      <t>トクシュ</t>
    </rPh>
    <rPh sb="37" eb="39">
      <t>タイオウ</t>
    </rPh>
    <rPh sb="47" eb="48">
      <t>トウ</t>
    </rPh>
    <rPh sb="48" eb="49">
      <t>ヨウ</t>
    </rPh>
    <rPh sb="51" eb="53">
      <t>ハイリョ</t>
    </rPh>
    <phoneticPr fontId="3"/>
  </si>
  <si>
    <r>
      <rPr>
        <sz val="10"/>
        <rFont val="ＭＳ Ｐゴシック"/>
        <family val="3"/>
        <charset val="128"/>
      </rPr>
      <t>文書保存加算　
・3年超＝200,000
・3年以下＝100,000
（治験の中止または終了後の必須文書の保存が3年以下の場合）</t>
    </r>
    <r>
      <rPr>
        <sz val="11"/>
        <rFont val="ＭＳ Ｐゴシック"/>
        <family val="3"/>
        <charset val="128"/>
      </rPr>
      <t xml:space="preserve">
</t>
    </r>
    <rPh sb="0" eb="2">
      <t>ブンショ</t>
    </rPh>
    <rPh sb="2" eb="4">
      <t>ホゾン</t>
    </rPh>
    <rPh sb="4" eb="6">
      <t>カサン</t>
    </rPh>
    <rPh sb="23" eb="24">
      <t>ネン</t>
    </rPh>
    <rPh sb="24" eb="26">
      <t>イカ</t>
    </rPh>
    <rPh sb="36" eb="38">
      <t>チケン</t>
    </rPh>
    <rPh sb="39" eb="41">
      <t>チュウシ</t>
    </rPh>
    <rPh sb="44" eb="46">
      <t>シュウリョウ</t>
    </rPh>
    <rPh sb="46" eb="47">
      <t>ゴ</t>
    </rPh>
    <rPh sb="48" eb="50">
      <t>ヒッス</t>
    </rPh>
    <rPh sb="50" eb="52">
      <t>ブンショ</t>
    </rPh>
    <rPh sb="53" eb="55">
      <t>ホゾン</t>
    </rPh>
    <rPh sb="57" eb="58">
      <t>ネン</t>
    </rPh>
    <rPh sb="58" eb="60">
      <t>イカ</t>
    </rPh>
    <rPh sb="61" eb="63">
      <t>バアイ</t>
    </rPh>
    <phoneticPr fontId="3"/>
  </si>
  <si>
    <t>　・文書保管</t>
    <rPh sb="2" eb="4">
      <t>ブンショ</t>
    </rPh>
    <rPh sb="4" eb="6">
      <t>ホカン</t>
    </rPh>
    <phoneticPr fontId="3"/>
  </si>
  <si>
    <t>算出額①×②＋③</t>
    <rPh sb="0" eb="2">
      <t>サンシュツ</t>
    </rPh>
    <rPh sb="2" eb="3">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</si>
</sst>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6">
    <font>
      <sz val="11"/>
      <name val="ＭＳ Ｐゴシック"/>
      <family val="3"/>
      <charset val="128"/>
    </font>
    <font>
      <sz val="11"/>
      <name val="ＭＳ Ｐゴシック"/>
      <family val="3"/>
      <charset val="128"/>
    </font>
    <font>
      <u/>
      <sz val="11"/>
      <name val="ＭＳ Ｐゴシック"/>
      <family val="3"/>
      <charset val="128"/>
    </font>
    <font>
      <sz val="6"/>
      <name val="ＭＳ Ｐゴシック"/>
      <family val="3"/>
      <charset val="128"/>
    </font>
    <font>
      <sz val="11"/>
      <color indexed="10"/>
      <name val="ＭＳ Ｐゴシック"/>
      <family val="3"/>
      <charset val="128"/>
    </font>
    <font>
      <u/>
      <sz val="11"/>
      <color indexed="10"/>
      <name val="ＭＳ Ｐゴシック"/>
      <family val="3"/>
      <charset val="128"/>
    </font>
    <font>
      <sz val="9"/>
      <name val="ＭＳ Ｐゴシック"/>
      <family val="3"/>
      <charset val="128"/>
    </font>
    <font>
      <sz val="9"/>
      <color indexed="10"/>
      <name val="ＭＳ Ｐゴシック"/>
      <family val="3"/>
      <charset val="128"/>
    </font>
    <font>
      <sz val="11"/>
      <color rgb="FFFF0000"/>
      <name val="ＭＳ Ｐゴシック"/>
      <family val="3"/>
      <charset val="128"/>
    </font>
    <font>
      <b/>
      <sz val="11"/>
      <color rgb="FFFF0000"/>
      <name val="ＭＳ Ｐゴシック"/>
      <family val="3"/>
      <charset val="128"/>
    </font>
    <font>
      <sz val="10"/>
      <name val="ＭＳ Ｐゴシック"/>
      <family val="3"/>
      <charset val="128"/>
    </font>
    <font>
      <b/>
      <sz val="9"/>
      <color indexed="10"/>
      <name val="ＭＳ Ｐゴシック"/>
      <family val="3"/>
      <charset val="128"/>
    </font>
    <font>
      <b/>
      <u/>
      <sz val="9"/>
      <color indexed="10"/>
      <name val="ＭＳ Ｐゴシック"/>
      <family val="3"/>
      <charset val="128"/>
    </font>
    <font>
      <b/>
      <u/>
      <sz val="9"/>
      <color indexed="57"/>
      <name val="ＭＳ Ｐゴシック"/>
      <family val="3"/>
      <charset val="128"/>
    </font>
    <font>
      <b/>
      <sz val="9"/>
      <color indexed="10"/>
      <name val="MS P ゴシック"/>
      <family val="3"/>
      <charset val="128"/>
    </font>
    <font>
      <sz val="8"/>
      <name val="ＭＳ Ｐゴシック"/>
      <family val="3"/>
      <charset val="128"/>
    </font>
  </fonts>
  <fills count="7">
    <fill>
      <patternFill patternType="none"/>
    </fill>
    <fill>
      <patternFill patternType="gray125"/>
    </fill>
    <fill>
      <patternFill patternType="solid">
        <fgColor rgb="FF66FFFF"/>
        <bgColor indexed="64"/>
      </patternFill>
    </fill>
    <fill>
      <patternFill patternType="solid">
        <fgColor theme="7" tint="0.59999389629810485"/>
        <bgColor indexed="64"/>
      </patternFill>
    </fill>
    <fill>
      <patternFill patternType="solid">
        <fgColor indexed="13"/>
        <bgColor indexed="64"/>
      </patternFill>
    </fill>
    <fill>
      <patternFill patternType="solid">
        <fgColor rgb="FFFFFF00"/>
        <bgColor indexed="64"/>
      </patternFill>
    </fill>
    <fill>
      <patternFill patternType="solid">
        <fgColor rgb="FFFFCC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diagonalUp="1">
      <left/>
      <right style="thin">
        <color indexed="64"/>
      </right>
      <top style="thin">
        <color indexed="64"/>
      </top>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38" fontId="0" fillId="0" borderId="0" xfId="1" applyFont="1" applyBorder="1">
      <alignment vertical="center"/>
    </xf>
    <xf numFmtId="0" fontId="0" fillId="0" borderId="1" xfId="0" applyBorder="1" applyAlignment="1">
      <alignment vertical="center" wrapText="1"/>
    </xf>
    <xf numFmtId="3" fontId="0" fillId="0" borderId="1" xfId="0" applyNumberFormat="1" applyBorder="1">
      <alignment vertical="center"/>
    </xf>
    <xf numFmtId="0" fontId="0" fillId="2" borderId="1" xfId="0" applyFill="1" applyBorder="1">
      <alignment vertical="center"/>
    </xf>
    <xf numFmtId="0" fontId="0" fillId="0" borderId="2" xfId="0" applyBorder="1" applyAlignment="1">
      <alignment horizontal="center" vertical="center"/>
    </xf>
    <xf numFmtId="38" fontId="0" fillId="0" borderId="1" xfId="1" applyFont="1" applyBorder="1">
      <alignment vertical="center"/>
    </xf>
    <xf numFmtId="0" fontId="0" fillId="2" borderId="3" xfId="0" applyFill="1" applyBorder="1">
      <alignment vertical="center"/>
    </xf>
    <xf numFmtId="0" fontId="7" fillId="4" borderId="4" xfId="0" applyFont="1" applyFill="1" applyBorder="1" applyAlignment="1">
      <alignment horizontal="center" vertical="center"/>
    </xf>
    <xf numFmtId="38" fontId="0" fillId="0" borderId="5" xfId="1" applyFont="1" applyBorder="1">
      <alignment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9" xfId="0" applyFill="1" applyBorder="1" applyAlignment="1">
      <alignment horizontal="center" vertical="center"/>
    </xf>
    <xf numFmtId="38" fontId="0" fillId="0" borderId="1" xfId="1" applyFont="1" applyFill="1" applyBorder="1" applyAlignment="1">
      <alignment vertical="center"/>
    </xf>
    <xf numFmtId="38" fontId="0" fillId="0" borderId="5" xfId="1" applyFont="1" applyFill="1" applyBorder="1" applyAlignment="1">
      <alignment vertical="center"/>
    </xf>
    <xf numFmtId="0" fontId="0" fillId="0" borderId="12" xfId="0" applyFill="1" applyBorder="1" applyAlignment="1">
      <alignment horizontal="center" vertical="center"/>
    </xf>
    <xf numFmtId="0" fontId="8" fillId="0" borderId="0" xfId="0" applyFont="1" applyFill="1" applyBorder="1">
      <alignment vertical="center"/>
    </xf>
    <xf numFmtId="3" fontId="0" fillId="0" borderId="0" xfId="0" applyNumberFormat="1" applyBorder="1">
      <alignment vertical="center"/>
    </xf>
    <xf numFmtId="0" fontId="10" fillId="0" borderId="16" xfId="0" applyFont="1" applyBorder="1" applyAlignment="1">
      <alignment horizontal="center" vertical="center" wrapText="1"/>
    </xf>
    <xf numFmtId="176" fontId="10" fillId="0" borderId="16" xfId="0" applyNumberFormat="1" applyFont="1" applyBorder="1" applyAlignment="1">
      <alignment horizontal="right" vertical="center" wrapText="1"/>
    </xf>
    <xf numFmtId="176" fontId="0" fillId="0" borderId="0" xfId="0" applyNumberFormat="1">
      <alignment vertical="center"/>
    </xf>
    <xf numFmtId="0" fontId="0" fillId="0" borderId="0" xfId="0" applyAlignment="1">
      <alignment vertical="center" wrapText="1"/>
    </xf>
    <xf numFmtId="0" fontId="0" fillId="0" borderId="0" xfId="0" applyFill="1">
      <alignment vertical="center"/>
    </xf>
    <xf numFmtId="0" fontId="0" fillId="0" borderId="3" xfId="0" applyBorder="1" applyAlignment="1">
      <alignment vertical="center" wrapText="1"/>
    </xf>
    <xf numFmtId="0" fontId="0" fillId="3" borderId="18" xfId="0" quotePrefix="1" applyFill="1" applyBorder="1" applyAlignment="1">
      <alignment vertical="top" wrapText="1"/>
    </xf>
    <xf numFmtId="0" fontId="0" fillId="0" borderId="1" xfId="0" applyFill="1" applyBorder="1" applyAlignment="1">
      <alignment horizontal="left" vertical="top" wrapText="1"/>
    </xf>
    <xf numFmtId="0" fontId="0" fillId="0" borderId="1" xfId="0" applyFill="1" applyBorder="1">
      <alignment vertical="center"/>
    </xf>
    <xf numFmtId="3" fontId="0" fillId="0" borderId="1" xfId="0" applyNumberFormat="1" applyFill="1" applyBorder="1">
      <alignment vertical="center"/>
    </xf>
    <xf numFmtId="0" fontId="0" fillId="0" borderId="3" xfId="0" applyFill="1" applyBorder="1">
      <alignment vertical="center"/>
    </xf>
    <xf numFmtId="0" fontId="10" fillId="0" borderId="15"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176" fontId="9" fillId="0" borderId="0" xfId="0" applyNumberFormat="1" applyFont="1" applyFill="1" applyBorder="1">
      <alignment vertical="center"/>
    </xf>
    <xf numFmtId="38" fontId="0" fillId="0" borderId="1" xfId="1" applyFont="1" applyFill="1" applyBorder="1">
      <alignment vertical="center"/>
    </xf>
    <xf numFmtId="38" fontId="0" fillId="0" borderId="0" xfId="1" applyFont="1" applyFill="1">
      <alignment vertical="center"/>
    </xf>
    <xf numFmtId="38" fontId="0" fillId="0" borderId="5" xfId="1" applyFont="1" applyFill="1" applyBorder="1">
      <alignment vertical="center"/>
    </xf>
    <xf numFmtId="0" fontId="0" fillId="0" borderId="1" xfId="0" applyFill="1" applyBorder="1" applyAlignment="1">
      <alignment vertical="center"/>
    </xf>
    <xf numFmtId="38" fontId="0" fillId="5" borderId="4" xfId="1" applyFont="1" applyFill="1" applyBorder="1">
      <alignment vertical="center"/>
    </xf>
    <xf numFmtId="3" fontId="9" fillId="6" borderId="1" xfId="0" applyNumberFormat="1" applyFont="1" applyFill="1" applyBorder="1">
      <alignment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7" fillId="4" borderId="8"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9" xfId="0" applyFont="1" applyFill="1" applyBorder="1" applyAlignment="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176" fontId="10" fillId="0" borderId="13" xfId="0" applyNumberFormat="1" applyFont="1" applyBorder="1" applyAlignment="1">
      <alignment horizontal="right" vertical="center" wrapText="1"/>
    </xf>
    <xf numFmtId="176" fontId="10" fillId="0" borderId="15" xfId="0" applyNumberFormat="1" applyFon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1209675</xdr:colOff>
      <xdr:row>27</xdr:row>
      <xdr:rowOff>447676</xdr:rowOff>
    </xdr:from>
    <xdr:to>
      <xdr:col>5</xdr:col>
      <xdr:colOff>200025</xdr:colOff>
      <xdr:row>27</xdr:row>
      <xdr:rowOff>838200</xdr:rowOff>
    </xdr:to>
    <xdr:sp macro="" textlink="">
      <xdr:nvSpPr>
        <xdr:cNvPr id="2" name="テキスト ボックス 1">
          <a:extLst>
            <a:ext uri="{FF2B5EF4-FFF2-40B4-BE49-F238E27FC236}">
              <a16:creationId xmlns:a16="http://schemas.microsoft.com/office/drawing/2014/main" id="{A28E889B-3FCA-4EE8-A7FE-BBE960F5B5AF}"/>
            </a:ext>
          </a:extLst>
        </xdr:cNvPr>
        <xdr:cNvSpPr txBox="1"/>
      </xdr:nvSpPr>
      <xdr:spPr>
        <a:xfrm>
          <a:off x="5362575" y="5810251"/>
          <a:ext cx="40957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HGS創英角ｺﾞｼｯｸUB" panose="020B0900000000000000" pitchFamily="50" charset="-128"/>
              <a:ea typeface="HGS創英角ｺﾞｼｯｸUB" panose="020B0900000000000000" pitchFamily="50" charset="-128"/>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54D23-1DC2-4914-B21F-71D675D8725E}">
  <sheetPr>
    <tabColor rgb="FFFFC000"/>
    <pageSetUpPr fitToPage="1"/>
  </sheetPr>
  <dimension ref="A1:H56"/>
  <sheetViews>
    <sheetView tabSelected="1" zoomScaleNormal="100" workbookViewId="0">
      <selection activeCell="E44" sqref="E44"/>
    </sheetView>
  </sheetViews>
  <sheetFormatPr defaultRowHeight="13.5"/>
  <cols>
    <col min="1" max="2" width="10.625" customWidth="1"/>
    <col min="3" max="4" width="16.625" customWidth="1"/>
    <col min="5" max="5" width="18.625" customWidth="1"/>
    <col min="6" max="6" width="16.625" customWidth="1"/>
    <col min="7" max="7" width="18.125" customWidth="1"/>
    <col min="250" max="251" width="10.625" customWidth="1"/>
    <col min="252" max="253" width="16.625" customWidth="1"/>
    <col min="254" max="254" width="18.625" customWidth="1"/>
    <col min="255" max="255" width="16.625" customWidth="1"/>
    <col min="256" max="256" width="18.125" customWidth="1"/>
    <col min="263" max="263" width="13.5" customWidth="1"/>
    <col min="506" max="507" width="10.625" customWidth="1"/>
    <col min="508" max="509" width="16.625" customWidth="1"/>
    <col min="510" max="510" width="18.625" customWidth="1"/>
    <col min="511" max="511" width="16.625" customWidth="1"/>
    <col min="512" max="512" width="18.125" customWidth="1"/>
    <col min="519" max="519" width="13.5" customWidth="1"/>
    <col min="762" max="763" width="10.625" customWidth="1"/>
    <col min="764" max="765" width="16.625" customWidth="1"/>
    <col min="766" max="766" width="18.625" customWidth="1"/>
    <col min="767" max="767" width="16.625" customWidth="1"/>
    <col min="768" max="768" width="18.125" customWidth="1"/>
    <col min="775" max="775" width="13.5" customWidth="1"/>
    <col min="1018" max="1019" width="10.625" customWidth="1"/>
    <col min="1020" max="1021" width="16.625" customWidth="1"/>
    <col min="1022" max="1022" width="18.625" customWidth="1"/>
    <col min="1023" max="1023" width="16.625" customWidth="1"/>
    <col min="1024" max="1024" width="18.125" customWidth="1"/>
    <col min="1031" max="1031" width="13.5" customWidth="1"/>
    <col min="1274" max="1275" width="10.625" customWidth="1"/>
    <col min="1276" max="1277" width="16.625" customWidth="1"/>
    <col min="1278" max="1278" width="18.625" customWidth="1"/>
    <col min="1279" max="1279" width="16.625" customWidth="1"/>
    <col min="1280" max="1280" width="18.125" customWidth="1"/>
    <col min="1287" max="1287" width="13.5" customWidth="1"/>
    <col min="1530" max="1531" width="10.625" customWidth="1"/>
    <col min="1532" max="1533" width="16.625" customWidth="1"/>
    <col min="1534" max="1534" width="18.625" customWidth="1"/>
    <col min="1535" max="1535" width="16.625" customWidth="1"/>
    <col min="1536" max="1536" width="18.125" customWidth="1"/>
    <col min="1543" max="1543" width="13.5" customWidth="1"/>
    <col min="1786" max="1787" width="10.625" customWidth="1"/>
    <col min="1788" max="1789" width="16.625" customWidth="1"/>
    <col min="1790" max="1790" width="18.625" customWidth="1"/>
    <col min="1791" max="1791" width="16.625" customWidth="1"/>
    <col min="1792" max="1792" width="18.125" customWidth="1"/>
    <col min="1799" max="1799" width="13.5" customWidth="1"/>
    <col min="2042" max="2043" width="10.625" customWidth="1"/>
    <col min="2044" max="2045" width="16.625" customWidth="1"/>
    <col min="2046" max="2046" width="18.625" customWidth="1"/>
    <col min="2047" max="2047" width="16.625" customWidth="1"/>
    <col min="2048" max="2048" width="18.125" customWidth="1"/>
    <col min="2055" max="2055" width="13.5" customWidth="1"/>
    <col min="2298" max="2299" width="10.625" customWidth="1"/>
    <col min="2300" max="2301" width="16.625" customWidth="1"/>
    <col min="2302" max="2302" width="18.625" customWidth="1"/>
    <col min="2303" max="2303" width="16.625" customWidth="1"/>
    <col min="2304" max="2304" width="18.125" customWidth="1"/>
    <col min="2311" max="2311" width="13.5" customWidth="1"/>
    <col min="2554" max="2555" width="10.625" customWidth="1"/>
    <col min="2556" max="2557" width="16.625" customWidth="1"/>
    <col min="2558" max="2558" width="18.625" customWidth="1"/>
    <col min="2559" max="2559" width="16.625" customWidth="1"/>
    <col min="2560" max="2560" width="18.125" customWidth="1"/>
    <col min="2567" max="2567" width="13.5" customWidth="1"/>
    <col min="2810" max="2811" width="10.625" customWidth="1"/>
    <col min="2812" max="2813" width="16.625" customWidth="1"/>
    <col min="2814" max="2814" width="18.625" customWidth="1"/>
    <col min="2815" max="2815" width="16.625" customWidth="1"/>
    <col min="2816" max="2816" width="18.125" customWidth="1"/>
    <col min="2823" max="2823" width="13.5" customWidth="1"/>
    <col min="3066" max="3067" width="10.625" customWidth="1"/>
    <col min="3068" max="3069" width="16.625" customWidth="1"/>
    <col min="3070" max="3070" width="18.625" customWidth="1"/>
    <col min="3071" max="3071" width="16.625" customWidth="1"/>
    <col min="3072" max="3072" width="18.125" customWidth="1"/>
    <col min="3079" max="3079" width="13.5" customWidth="1"/>
    <col min="3322" max="3323" width="10.625" customWidth="1"/>
    <col min="3324" max="3325" width="16.625" customWidth="1"/>
    <col min="3326" max="3326" width="18.625" customWidth="1"/>
    <col min="3327" max="3327" width="16.625" customWidth="1"/>
    <col min="3328" max="3328" width="18.125" customWidth="1"/>
    <col min="3335" max="3335" width="13.5" customWidth="1"/>
    <col min="3578" max="3579" width="10.625" customWidth="1"/>
    <col min="3580" max="3581" width="16.625" customWidth="1"/>
    <col min="3582" max="3582" width="18.625" customWidth="1"/>
    <col min="3583" max="3583" width="16.625" customWidth="1"/>
    <col min="3584" max="3584" width="18.125" customWidth="1"/>
    <col min="3591" max="3591" width="13.5" customWidth="1"/>
    <col min="3834" max="3835" width="10.625" customWidth="1"/>
    <col min="3836" max="3837" width="16.625" customWidth="1"/>
    <col min="3838" max="3838" width="18.625" customWidth="1"/>
    <col min="3839" max="3839" width="16.625" customWidth="1"/>
    <col min="3840" max="3840" width="18.125" customWidth="1"/>
    <col min="3847" max="3847" width="13.5" customWidth="1"/>
    <col min="4090" max="4091" width="10.625" customWidth="1"/>
    <col min="4092" max="4093" width="16.625" customWidth="1"/>
    <col min="4094" max="4094" width="18.625" customWidth="1"/>
    <col min="4095" max="4095" width="16.625" customWidth="1"/>
    <col min="4096" max="4096" width="18.125" customWidth="1"/>
    <col min="4103" max="4103" width="13.5" customWidth="1"/>
    <col min="4346" max="4347" width="10.625" customWidth="1"/>
    <col min="4348" max="4349" width="16.625" customWidth="1"/>
    <col min="4350" max="4350" width="18.625" customWidth="1"/>
    <col min="4351" max="4351" width="16.625" customWidth="1"/>
    <col min="4352" max="4352" width="18.125" customWidth="1"/>
    <col min="4359" max="4359" width="13.5" customWidth="1"/>
    <col min="4602" max="4603" width="10.625" customWidth="1"/>
    <col min="4604" max="4605" width="16.625" customWidth="1"/>
    <col min="4606" max="4606" width="18.625" customWidth="1"/>
    <col min="4607" max="4607" width="16.625" customWidth="1"/>
    <col min="4608" max="4608" width="18.125" customWidth="1"/>
    <col min="4615" max="4615" width="13.5" customWidth="1"/>
    <col min="4858" max="4859" width="10.625" customWidth="1"/>
    <col min="4860" max="4861" width="16.625" customWidth="1"/>
    <col min="4862" max="4862" width="18.625" customWidth="1"/>
    <col min="4863" max="4863" width="16.625" customWidth="1"/>
    <col min="4864" max="4864" width="18.125" customWidth="1"/>
    <col min="4871" max="4871" width="13.5" customWidth="1"/>
    <col min="5114" max="5115" width="10.625" customWidth="1"/>
    <col min="5116" max="5117" width="16.625" customWidth="1"/>
    <col min="5118" max="5118" width="18.625" customWidth="1"/>
    <col min="5119" max="5119" width="16.625" customWidth="1"/>
    <col min="5120" max="5120" width="18.125" customWidth="1"/>
    <col min="5127" max="5127" width="13.5" customWidth="1"/>
    <col min="5370" max="5371" width="10.625" customWidth="1"/>
    <col min="5372" max="5373" width="16.625" customWidth="1"/>
    <col min="5374" max="5374" width="18.625" customWidth="1"/>
    <col min="5375" max="5375" width="16.625" customWidth="1"/>
    <col min="5376" max="5376" width="18.125" customWidth="1"/>
    <col min="5383" max="5383" width="13.5" customWidth="1"/>
    <col min="5626" max="5627" width="10.625" customWidth="1"/>
    <col min="5628" max="5629" width="16.625" customWidth="1"/>
    <col min="5630" max="5630" width="18.625" customWidth="1"/>
    <col min="5631" max="5631" width="16.625" customWidth="1"/>
    <col min="5632" max="5632" width="18.125" customWidth="1"/>
    <col min="5639" max="5639" width="13.5" customWidth="1"/>
    <col min="5882" max="5883" width="10.625" customWidth="1"/>
    <col min="5884" max="5885" width="16.625" customWidth="1"/>
    <col min="5886" max="5886" width="18.625" customWidth="1"/>
    <col min="5887" max="5887" width="16.625" customWidth="1"/>
    <col min="5888" max="5888" width="18.125" customWidth="1"/>
    <col min="5895" max="5895" width="13.5" customWidth="1"/>
    <col min="6138" max="6139" width="10.625" customWidth="1"/>
    <col min="6140" max="6141" width="16.625" customWidth="1"/>
    <col min="6142" max="6142" width="18.625" customWidth="1"/>
    <col min="6143" max="6143" width="16.625" customWidth="1"/>
    <col min="6144" max="6144" width="18.125" customWidth="1"/>
    <col min="6151" max="6151" width="13.5" customWidth="1"/>
    <col min="6394" max="6395" width="10.625" customWidth="1"/>
    <col min="6396" max="6397" width="16.625" customWidth="1"/>
    <col min="6398" max="6398" width="18.625" customWidth="1"/>
    <col min="6399" max="6399" width="16.625" customWidth="1"/>
    <col min="6400" max="6400" width="18.125" customWidth="1"/>
    <col min="6407" max="6407" width="13.5" customWidth="1"/>
    <col min="6650" max="6651" width="10.625" customWidth="1"/>
    <col min="6652" max="6653" width="16.625" customWidth="1"/>
    <col min="6654" max="6654" width="18.625" customWidth="1"/>
    <col min="6655" max="6655" width="16.625" customWidth="1"/>
    <col min="6656" max="6656" width="18.125" customWidth="1"/>
    <col min="6663" max="6663" width="13.5" customWidth="1"/>
    <col min="6906" max="6907" width="10.625" customWidth="1"/>
    <col min="6908" max="6909" width="16.625" customWidth="1"/>
    <col min="6910" max="6910" width="18.625" customWidth="1"/>
    <col min="6911" max="6911" width="16.625" customWidth="1"/>
    <col min="6912" max="6912" width="18.125" customWidth="1"/>
    <col min="6919" max="6919" width="13.5" customWidth="1"/>
    <col min="7162" max="7163" width="10.625" customWidth="1"/>
    <col min="7164" max="7165" width="16.625" customWidth="1"/>
    <col min="7166" max="7166" width="18.625" customWidth="1"/>
    <col min="7167" max="7167" width="16.625" customWidth="1"/>
    <col min="7168" max="7168" width="18.125" customWidth="1"/>
    <col min="7175" max="7175" width="13.5" customWidth="1"/>
    <col min="7418" max="7419" width="10.625" customWidth="1"/>
    <col min="7420" max="7421" width="16.625" customWidth="1"/>
    <col min="7422" max="7422" width="18.625" customWidth="1"/>
    <col min="7423" max="7423" width="16.625" customWidth="1"/>
    <col min="7424" max="7424" width="18.125" customWidth="1"/>
    <col min="7431" max="7431" width="13.5" customWidth="1"/>
    <col min="7674" max="7675" width="10.625" customWidth="1"/>
    <col min="7676" max="7677" width="16.625" customWidth="1"/>
    <col min="7678" max="7678" width="18.625" customWidth="1"/>
    <col min="7679" max="7679" width="16.625" customWidth="1"/>
    <col min="7680" max="7680" width="18.125" customWidth="1"/>
    <col min="7687" max="7687" width="13.5" customWidth="1"/>
    <col min="7930" max="7931" width="10.625" customWidth="1"/>
    <col min="7932" max="7933" width="16.625" customWidth="1"/>
    <col min="7934" max="7934" width="18.625" customWidth="1"/>
    <col min="7935" max="7935" width="16.625" customWidth="1"/>
    <col min="7936" max="7936" width="18.125" customWidth="1"/>
    <col min="7943" max="7943" width="13.5" customWidth="1"/>
    <col min="8186" max="8187" width="10.625" customWidth="1"/>
    <col min="8188" max="8189" width="16.625" customWidth="1"/>
    <col min="8190" max="8190" width="18.625" customWidth="1"/>
    <col min="8191" max="8191" width="16.625" customWidth="1"/>
    <col min="8192" max="8192" width="18.125" customWidth="1"/>
    <col min="8199" max="8199" width="13.5" customWidth="1"/>
    <col min="8442" max="8443" width="10.625" customWidth="1"/>
    <col min="8444" max="8445" width="16.625" customWidth="1"/>
    <col min="8446" max="8446" width="18.625" customWidth="1"/>
    <col min="8447" max="8447" width="16.625" customWidth="1"/>
    <col min="8448" max="8448" width="18.125" customWidth="1"/>
    <col min="8455" max="8455" width="13.5" customWidth="1"/>
    <col min="8698" max="8699" width="10.625" customWidth="1"/>
    <col min="8700" max="8701" width="16.625" customWidth="1"/>
    <col min="8702" max="8702" width="18.625" customWidth="1"/>
    <col min="8703" max="8703" width="16.625" customWidth="1"/>
    <col min="8704" max="8704" width="18.125" customWidth="1"/>
    <col min="8711" max="8711" width="13.5" customWidth="1"/>
    <col min="8954" max="8955" width="10.625" customWidth="1"/>
    <col min="8956" max="8957" width="16.625" customWidth="1"/>
    <col min="8958" max="8958" width="18.625" customWidth="1"/>
    <col min="8959" max="8959" width="16.625" customWidth="1"/>
    <col min="8960" max="8960" width="18.125" customWidth="1"/>
    <col min="8967" max="8967" width="13.5" customWidth="1"/>
    <col min="9210" max="9211" width="10.625" customWidth="1"/>
    <col min="9212" max="9213" width="16.625" customWidth="1"/>
    <col min="9214" max="9214" width="18.625" customWidth="1"/>
    <col min="9215" max="9215" width="16.625" customWidth="1"/>
    <col min="9216" max="9216" width="18.125" customWidth="1"/>
    <col min="9223" max="9223" width="13.5" customWidth="1"/>
    <col min="9466" max="9467" width="10.625" customWidth="1"/>
    <col min="9468" max="9469" width="16.625" customWidth="1"/>
    <col min="9470" max="9470" width="18.625" customWidth="1"/>
    <col min="9471" max="9471" width="16.625" customWidth="1"/>
    <col min="9472" max="9472" width="18.125" customWidth="1"/>
    <col min="9479" max="9479" width="13.5" customWidth="1"/>
    <col min="9722" max="9723" width="10.625" customWidth="1"/>
    <col min="9724" max="9725" width="16.625" customWidth="1"/>
    <col min="9726" max="9726" width="18.625" customWidth="1"/>
    <col min="9727" max="9727" width="16.625" customWidth="1"/>
    <col min="9728" max="9728" width="18.125" customWidth="1"/>
    <col min="9735" max="9735" width="13.5" customWidth="1"/>
    <col min="9978" max="9979" width="10.625" customWidth="1"/>
    <col min="9980" max="9981" width="16.625" customWidth="1"/>
    <col min="9982" max="9982" width="18.625" customWidth="1"/>
    <col min="9983" max="9983" width="16.625" customWidth="1"/>
    <col min="9984" max="9984" width="18.125" customWidth="1"/>
    <col min="9991" max="9991" width="13.5" customWidth="1"/>
    <col min="10234" max="10235" width="10.625" customWidth="1"/>
    <col min="10236" max="10237" width="16.625" customWidth="1"/>
    <col min="10238" max="10238" width="18.625" customWidth="1"/>
    <col min="10239" max="10239" width="16.625" customWidth="1"/>
    <col min="10240" max="10240" width="18.125" customWidth="1"/>
    <col min="10247" max="10247" width="13.5" customWidth="1"/>
    <col min="10490" max="10491" width="10.625" customWidth="1"/>
    <col min="10492" max="10493" width="16.625" customWidth="1"/>
    <col min="10494" max="10494" width="18.625" customWidth="1"/>
    <col min="10495" max="10495" width="16.625" customWidth="1"/>
    <col min="10496" max="10496" width="18.125" customWidth="1"/>
    <col min="10503" max="10503" width="13.5" customWidth="1"/>
    <col min="10746" max="10747" width="10.625" customWidth="1"/>
    <col min="10748" max="10749" width="16.625" customWidth="1"/>
    <col min="10750" max="10750" width="18.625" customWidth="1"/>
    <col min="10751" max="10751" width="16.625" customWidth="1"/>
    <col min="10752" max="10752" width="18.125" customWidth="1"/>
    <col min="10759" max="10759" width="13.5" customWidth="1"/>
    <col min="11002" max="11003" width="10.625" customWidth="1"/>
    <col min="11004" max="11005" width="16.625" customWidth="1"/>
    <col min="11006" max="11006" width="18.625" customWidth="1"/>
    <col min="11007" max="11007" width="16.625" customWidth="1"/>
    <col min="11008" max="11008" width="18.125" customWidth="1"/>
    <col min="11015" max="11015" width="13.5" customWidth="1"/>
    <col min="11258" max="11259" width="10.625" customWidth="1"/>
    <col min="11260" max="11261" width="16.625" customWidth="1"/>
    <col min="11262" max="11262" width="18.625" customWidth="1"/>
    <col min="11263" max="11263" width="16.625" customWidth="1"/>
    <col min="11264" max="11264" width="18.125" customWidth="1"/>
    <col min="11271" max="11271" width="13.5" customWidth="1"/>
    <col min="11514" max="11515" width="10.625" customWidth="1"/>
    <col min="11516" max="11517" width="16.625" customWidth="1"/>
    <col min="11518" max="11518" width="18.625" customWidth="1"/>
    <col min="11519" max="11519" width="16.625" customWidth="1"/>
    <col min="11520" max="11520" width="18.125" customWidth="1"/>
    <col min="11527" max="11527" width="13.5" customWidth="1"/>
    <col min="11770" max="11771" width="10.625" customWidth="1"/>
    <col min="11772" max="11773" width="16.625" customWidth="1"/>
    <col min="11774" max="11774" width="18.625" customWidth="1"/>
    <col min="11775" max="11775" width="16.625" customWidth="1"/>
    <col min="11776" max="11776" width="18.125" customWidth="1"/>
    <col min="11783" max="11783" width="13.5" customWidth="1"/>
    <col min="12026" max="12027" width="10.625" customWidth="1"/>
    <col min="12028" max="12029" width="16.625" customWidth="1"/>
    <col min="12030" max="12030" width="18.625" customWidth="1"/>
    <col min="12031" max="12031" width="16.625" customWidth="1"/>
    <col min="12032" max="12032" width="18.125" customWidth="1"/>
    <col min="12039" max="12039" width="13.5" customWidth="1"/>
    <col min="12282" max="12283" width="10.625" customWidth="1"/>
    <col min="12284" max="12285" width="16.625" customWidth="1"/>
    <col min="12286" max="12286" width="18.625" customWidth="1"/>
    <col min="12287" max="12287" width="16.625" customWidth="1"/>
    <col min="12288" max="12288" width="18.125" customWidth="1"/>
    <col min="12295" max="12295" width="13.5" customWidth="1"/>
    <col min="12538" max="12539" width="10.625" customWidth="1"/>
    <col min="12540" max="12541" width="16.625" customWidth="1"/>
    <col min="12542" max="12542" width="18.625" customWidth="1"/>
    <col min="12543" max="12543" width="16.625" customWidth="1"/>
    <col min="12544" max="12544" width="18.125" customWidth="1"/>
    <col min="12551" max="12551" width="13.5" customWidth="1"/>
    <col min="12794" max="12795" width="10.625" customWidth="1"/>
    <col min="12796" max="12797" width="16.625" customWidth="1"/>
    <col min="12798" max="12798" width="18.625" customWidth="1"/>
    <col min="12799" max="12799" width="16.625" customWidth="1"/>
    <col min="12800" max="12800" width="18.125" customWidth="1"/>
    <col min="12807" max="12807" width="13.5" customWidth="1"/>
    <col min="13050" max="13051" width="10.625" customWidth="1"/>
    <col min="13052" max="13053" width="16.625" customWidth="1"/>
    <col min="13054" max="13054" width="18.625" customWidth="1"/>
    <col min="13055" max="13055" width="16.625" customWidth="1"/>
    <col min="13056" max="13056" width="18.125" customWidth="1"/>
    <col min="13063" max="13063" width="13.5" customWidth="1"/>
    <col min="13306" max="13307" width="10.625" customWidth="1"/>
    <col min="13308" max="13309" width="16.625" customWidth="1"/>
    <col min="13310" max="13310" width="18.625" customWidth="1"/>
    <col min="13311" max="13311" width="16.625" customWidth="1"/>
    <col min="13312" max="13312" width="18.125" customWidth="1"/>
    <col min="13319" max="13319" width="13.5" customWidth="1"/>
    <col min="13562" max="13563" width="10.625" customWidth="1"/>
    <col min="13564" max="13565" width="16.625" customWidth="1"/>
    <col min="13566" max="13566" width="18.625" customWidth="1"/>
    <col min="13567" max="13567" width="16.625" customWidth="1"/>
    <col min="13568" max="13568" width="18.125" customWidth="1"/>
    <col min="13575" max="13575" width="13.5" customWidth="1"/>
    <col min="13818" max="13819" width="10.625" customWidth="1"/>
    <col min="13820" max="13821" width="16.625" customWidth="1"/>
    <col min="13822" max="13822" width="18.625" customWidth="1"/>
    <col min="13823" max="13823" width="16.625" customWidth="1"/>
    <col min="13824" max="13824" width="18.125" customWidth="1"/>
    <col min="13831" max="13831" width="13.5" customWidth="1"/>
    <col min="14074" max="14075" width="10.625" customWidth="1"/>
    <col min="14076" max="14077" width="16.625" customWidth="1"/>
    <col min="14078" max="14078" width="18.625" customWidth="1"/>
    <col min="14079" max="14079" width="16.625" customWidth="1"/>
    <col min="14080" max="14080" width="18.125" customWidth="1"/>
    <col min="14087" max="14087" width="13.5" customWidth="1"/>
    <col min="14330" max="14331" width="10.625" customWidth="1"/>
    <col min="14332" max="14333" width="16.625" customWidth="1"/>
    <col min="14334" max="14334" width="18.625" customWidth="1"/>
    <col min="14335" max="14335" width="16.625" customWidth="1"/>
    <col min="14336" max="14336" width="18.125" customWidth="1"/>
    <col min="14343" max="14343" width="13.5" customWidth="1"/>
    <col min="14586" max="14587" width="10.625" customWidth="1"/>
    <col min="14588" max="14589" width="16.625" customWidth="1"/>
    <col min="14590" max="14590" width="18.625" customWidth="1"/>
    <col min="14591" max="14591" width="16.625" customWidth="1"/>
    <col min="14592" max="14592" width="18.125" customWidth="1"/>
    <col min="14599" max="14599" width="13.5" customWidth="1"/>
    <col min="14842" max="14843" width="10.625" customWidth="1"/>
    <col min="14844" max="14845" width="16.625" customWidth="1"/>
    <col min="14846" max="14846" width="18.625" customWidth="1"/>
    <col min="14847" max="14847" width="16.625" customWidth="1"/>
    <col min="14848" max="14848" width="18.125" customWidth="1"/>
    <col min="14855" max="14855" width="13.5" customWidth="1"/>
    <col min="15098" max="15099" width="10.625" customWidth="1"/>
    <col min="15100" max="15101" width="16.625" customWidth="1"/>
    <col min="15102" max="15102" width="18.625" customWidth="1"/>
    <col min="15103" max="15103" width="16.625" customWidth="1"/>
    <col min="15104" max="15104" width="18.125" customWidth="1"/>
    <col min="15111" max="15111" width="13.5" customWidth="1"/>
    <col min="15354" max="15355" width="10.625" customWidth="1"/>
    <col min="15356" max="15357" width="16.625" customWidth="1"/>
    <col min="15358" max="15358" width="18.625" customWidth="1"/>
    <col min="15359" max="15359" width="16.625" customWidth="1"/>
    <col min="15360" max="15360" width="18.125" customWidth="1"/>
    <col min="15367" max="15367" width="13.5" customWidth="1"/>
    <col min="15610" max="15611" width="10.625" customWidth="1"/>
    <col min="15612" max="15613" width="16.625" customWidth="1"/>
    <col min="15614" max="15614" width="18.625" customWidth="1"/>
    <col min="15615" max="15615" width="16.625" customWidth="1"/>
    <col min="15616" max="15616" width="18.125" customWidth="1"/>
    <col min="15623" max="15623" width="13.5" customWidth="1"/>
    <col min="15866" max="15867" width="10.625" customWidth="1"/>
    <col min="15868" max="15869" width="16.625" customWidth="1"/>
    <col min="15870" max="15870" width="18.625" customWidth="1"/>
    <col min="15871" max="15871" width="16.625" customWidth="1"/>
    <col min="15872" max="15872" width="18.125" customWidth="1"/>
    <col min="15879" max="15879" width="13.5" customWidth="1"/>
    <col min="16122" max="16123" width="10.625" customWidth="1"/>
    <col min="16124" max="16125" width="16.625" customWidth="1"/>
    <col min="16126" max="16126" width="18.625" customWidth="1"/>
    <col min="16127" max="16127" width="16.625" customWidth="1"/>
    <col min="16128" max="16128" width="18.125" customWidth="1"/>
    <col min="16135" max="16135" width="13.5" customWidth="1"/>
  </cols>
  <sheetData>
    <row r="1" spans="1:5">
      <c r="A1" s="1" t="s">
        <v>0</v>
      </c>
      <c r="B1" s="1"/>
      <c r="C1" s="1"/>
      <c r="D1" s="1"/>
      <c r="E1" s="1"/>
    </row>
    <row r="2" spans="1:5">
      <c r="A2" s="1" t="s">
        <v>1</v>
      </c>
    </row>
    <row r="3" spans="1:5">
      <c r="A3" s="1" t="s">
        <v>2</v>
      </c>
    </row>
    <row r="4" spans="1:5">
      <c r="A4" s="1" t="s">
        <v>3</v>
      </c>
    </row>
    <row r="6" spans="1:5">
      <c r="A6" t="s">
        <v>4</v>
      </c>
    </row>
    <row r="7" spans="1:5">
      <c r="A7" t="s">
        <v>5</v>
      </c>
    </row>
    <row r="9" spans="1:5">
      <c r="A9" t="s">
        <v>6</v>
      </c>
    </row>
    <row r="10" spans="1:5">
      <c r="A10" t="s">
        <v>7</v>
      </c>
    </row>
    <row r="11" spans="1:5">
      <c r="A11" t="s">
        <v>8</v>
      </c>
    </row>
    <row r="12" spans="1:5">
      <c r="A12" t="s">
        <v>9</v>
      </c>
    </row>
    <row r="13" spans="1:5">
      <c r="A13" t="s">
        <v>10</v>
      </c>
    </row>
    <row r="14" spans="1:5">
      <c r="A14" t="s">
        <v>11</v>
      </c>
    </row>
    <row r="15" spans="1:5">
      <c r="A15" s="43" t="s">
        <v>12</v>
      </c>
      <c r="B15" s="43"/>
      <c r="C15" s="33" t="s">
        <v>13</v>
      </c>
      <c r="D15" s="34" t="s">
        <v>14</v>
      </c>
      <c r="E15" s="43" t="s">
        <v>15</v>
      </c>
    </row>
    <row r="16" spans="1:5" ht="69.75" customHeight="1">
      <c r="A16" s="43" t="s">
        <v>16</v>
      </c>
      <c r="B16" s="45"/>
      <c r="C16" s="33" t="s">
        <v>17</v>
      </c>
      <c r="D16" s="5" t="s">
        <v>18</v>
      </c>
      <c r="E16" s="44"/>
    </row>
    <row r="17" spans="1:7" ht="14.25" thickBot="1">
      <c r="A17" s="2" t="s">
        <v>19</v>
      </c>
      <c r="B17" s="6">
        <v>8000</v>
      </c>
      <c r="C17" s="7">
        <v>10</v>
      </c>
      <c r="D17" s="8"/>
      <c r="E17" s="9">
        <f>B17*C17</f>
        <v>80000</v>
      </c>
    </row>
    <row r="18" spans="1:7" ht="14.25" thickBot="1">
      <c r="A18" s="29" t="s">
        <v>20</v>
      </c>
      <c r="B18" s="42">
        <v>4300</v>
      </c>
      <c r="C18" s="10">
        <v>45</v>
      </c>
      <c r="D18" s="11"/>
      <c r="E18" s="12">
        <f>B18*(C18+12*D18)</f>
        <v>193500</v>
      </c>
    </row>
    <row r="19" spans="1:7">
      <c r="A19" s="2" t="s">
        <v>21</v>
      </c>
      <c r="B19" s="42">
        <v>3400</v>
      </c>
      <c r="C19" s="7">
        <v>12</v>
      </c>
      <c r="D19" s="13"/>
      <c r="E19" s="9">
        <f>B19*C19</f>
        <v>40800</v>
      </c>
    </row>
    <row r="22" spans="1:7">
      <c r="A22" t="s">
        <v>22</v>
      </c>
    </row>
    <row r="23" spans="1:7">
      <c r="A23" t="s">
        <v>7</v>
      </c>
    </row>
    <row r="24" spans="1:7">
      <c r="A24" t="s">
        <v>23</v>
      </c>
    </row>
    <row r="25" spans="1:7">
      <c r="A25" t="s">
        <v>24</v>
      </c>
    </row>
    <row r="26" spans="1:7">
      <c r="A26" t="s">
        <v>11</v>
      </c>
    </row>
    <row r="27" spans="1:7" ht="13.5" customHeight="1">
      <c r="A27" s="45" t="s">
        <v>12</v>
      </c>
      <c r="B27" s="45"/>
      <c r="C27" s="34" t="s">
        <v>13</v>
      </c>
      <c r="D27" s="34" t="s">
        <v>14</v>
      </c>
      <c r="E27" s="48" t="s">
        <v>25</v>
      </c>
      <c r="F27" s="49"/>
      <c r="G27" s="43" t="s">
        <v>45</v>
      </c>
    </row>
    <row r="28" spans="1:7" ht="81.75" customHeight="1" thickBot="1">
      <c r="A28" s="43" t="s">
        <v>16</v>
      </c>
      <c r="B28" s="45"/>
      <c r="C28" s="33" t="s">
        <v>26</v>
      </c>
      <c r="D28" s="14" t="s">
        <v>27</v>
      </c>
      <c r="E28" s="26" t="s">
        <v>46</v>
      </c>
      <c r="F28" s="27" t="s">
        <v>47</v>
      </c>
      <c r="G28" s="44"/>
    </row>
    <row r="29" spans="1:7" ht="14.25" thickBot="1">
      <c r="A29" s="2" t="s">
        <v>19</v>
      </c>
      <c r="B29" s="6">
        <v>8000</v>
      </c>
      <c r="C29" s="10">
        <v>2</v>
      </c>
      <c r="D29" s="50"/>
      <c r="E29" s="15"/>
      <c r="F29" s="15"/>
      <c r="G29" s="16">
        <f>B29*C29*D29</f>
        <v>0</v>
      </c>
    </row>
    <row r="30" spans="1:7" ht="14.25" thickBot="1">
      <c r="A30" s="29" t="s">
        <v>20</v>
      </c>
      <c r="B30" s="42">
        <v>4300</v>
      </c>
      <c r="C30" s="10">
        <v>10</v>
      </c>
      <c r="D30" s="51"/>
      <c r="E30" s="53"/>
      <c r="F30" s="54"/>
      <c r="G30" s="17">
        <f>B30*C30*D29*(E30+F30)</f>
        <v>0</v>
      </c>
    </row>
    <row r="31" spans="1:7" ht="14.25" thickBot="1">
      <c r="A31" s="2" t="s">
        <v>21</v>
      </c>
      <c r="B31" s="42">
        <v>3400</v>
      </c>
      <c r="C31" s="10">
        <v>4</v>
      </c>
      <c r="D31" s="52"/>
      <c r="E31" s="18"/>
      <c r="F31" s="18"/>
      <c r="G31" s="16">
        <f>B31*C31*D29</f>
        <v>0</v>
      </c>
    </row>
    <row r="32" spans="1:7">
      <c r="A32" s="19" t="s">
        <v>28</v>
      </c>
    </row>
    <row r="33" spans="1:8">
      <c r="A33" s="19"/>
    </row>
    <row r="34" spans="1:8">
      <c r="G34" s="19"/>
    </row>
    <row r="35" spans="1:8" s="25" customFormat="1">
      <c r="A35" s="25" t="s">
        <v>29</v>
      </c>
      <c r="G35" s="36"/>
    </row>
    <row r="36" spans="1:8" s="25" customFormat="1">
      <c r="A36" s="25" t="s">
        <v>7</v>
      </c>
    </row>
    <row r="37" spans="1:8" s="25" customFormat="1">
      <c r="A37" s="25" t="s">
        <v>30</v>
      </c>
    </row>
    <row r="38" spans="1:8" s="25" customFormat="1">
      <c r="A38" s="25" t="s">
        <v>31</v>
      </c>
    </row>
    <row r="39" spans="1:8" s="25" customFormat="1">
      <c r="A39" s="25" t="s">
        <v>49</v>
      </c>
    </row>
    <row r="40" spans="1:8" s="25" customFormat="1">
      <c r="A40" s="46" t="s">
        <v>12</v>
      </c>
      <c r="B40" s="47"/>
      <c r="C40" s="35" t="s">
        <v>13</v>
      </c>
      <c r="D40" s="35" t="s">
        <v>14</v>
      </c>
      <c r="E40" s="5" t="s">
        <v>50</v>
      </c>
    </row>
    <row r="41" spans="1:8" s="25" customFormat="1" ht="87">
      <c r="A41" s="46" t="s">
        <v>16</v>
      </c>
      <c r="B41" s="47"/>
      <c r="C41" s="35" t="s">
        <v>17</v>
      </c>
      <c r="D41" s="28" t="s">
        <v>48</v>
      </c>
      <c r="E41" s="40"/>
    </row>
    <row r="42" spans="1:8" s="25" customFormat="1">
      <c r="A42" s="29" t="s">
        <v>19</v>
      </c>
      <c r="B42" s="30">
        <v>8000</v>
      </c>
      <c r="C42" s="29">
        <v>1</v>
      </c>
      <c r="D42" s="15"/>
      <c r="E42" s="37">
        <f>B42*C42</f>
        <v>8000</v>
      </c>
    </row>
    <row r="43" spans="1:8" s="25" customFormat="1" ht="14.25" thickBot="1">
      <c r="A43" s="29" t="s">
        <v>20</v>
      </c>
      <c r="B43" s="42">
        <v>4300</v>
      </c>
      <c r="C43" s="29">
        <v>21</v>
      </c>
      <c r="D43" s="15"/>
      <c r="E43" s="37">
        <f>B43*C43</f>
        <v>90300</v>
      </c>
      <c r="H43" s="38"/>
    </row>
    <row r="44" spans="1:8" ht="14.25" thickBot="1">
      <c r="A44" s="29" t="s">
        <v>21</v>
      </c>
      <c r="B44" s="42">
        <v>3400</v>
      </c>
      <c r="C44" s="31">
        <v>4</v>
      </c>
      <c r="D44" s="41"/>
      <c r="E44" s="39">
        <f>B44*C44+D44</f>
        <v>13600</v>
      </c>
    </row>
    <row r="45" spans="1:8">
      <c r="A45" s="3"/>
      <c r="B45" s="20"/>
      <c r="C45" s="3"/>
      <c r="D45" s="4"/>
    </row>
    <row r="47" spans="1:8" ht="14.25" thickBot="1">
      <c r="A47" t="s">
        <v>32</v>
      </c>
    </row>
    <row r="48" spans="1:8">
      <c r="A48" s="55" t="s">
        <v>33</v>
      </c>
      <c r="B48" s="55" t="s">
        <v>34</v>
      </c>
      <c r="C48" s="55" t="s">
        <v>35</v>
      </c>
      <c r="D48" s="55" t="s">
        <v>36</v>
      </c>
      <c r="E48" s="55" t="s">
        <v>37</v>
      </c>
      <c r="F48" s="55" t="s">
        <v>38</v>
      </c>
    </row>
    <row r="49" spans="1:7">
      <c r="A49" s="56"/>
      <c r="B49" s="56"/>
      <c r="C49" s="56"/>
      <c r="D49" s="56"/>
      <c r="E49" s="56"/>
      <c r="F49" s="56"/>
    </row>
    <row r="50" spans="1:7" ht="14.25" thickBot="1">
      <c r="A50" s="57"/>
      <c r="B50" s="57"/>
      <c r="C50" s="57"/>
      <c r="D50" s="57"/>
      <c r="E50" s="57"/>
      <c r="F50" s="57"/>
    </row>
    <row r="51" spans="1:7" ht="14.25" thickBot="1">
      <c r="A51" s="32" t="s">
        <v>39</v>
      </c>
      <c r="B51" s="21" t="s">
        <v>40</v>
      </c>
      <c r="C51" s="22">
        <f>E17</f>
        <v>80000</v>
      </c>
      <c r="D51" s="22">
        <f>C51*0.4</f>
        <v>32000</v>
      </c>
      <c r="E51" s="22">
        <f>E18+E19</f>
        <v>234300</v>
      </c>
      <c r="F51" s="22">
        <f>E51*0.2</f>
        <v>46860</v>
      </c>
      <c r="G51" s="23"/>
    </row>
    <row r="52" spans="1:7" ht="24" customHeight="1">
      <c r="A52" s="55" t="s">
        <v>41</v>
      </c>
      <c r="B52" s="55" t="s">
        <v>42</v>
      </c>
      <c r="C52" s="58">
        <f>G29</f>
        <v>0</v>
      </c>
      <c r="D52" s="58">
        <f>C52*0.4</f>
        <v>0</v>
      </c>
      <c r="E52" s="58">
        <f>G30+G31</f>
        <v>0</v>
      </c>
      <c r="F52" s="58">
        <f>E52*0.2</f>
        <v>0</v>
      </c>
      <c r="G52" s="23"/>
    </row>
    <row r="53" spans="1:7" ht="14.25" thickBot="1">
      <c r="A53" s="57"/>
      <c r="B53" s="57"/>
      <c r="C53" s="59"/>
      <c r="D53" s="59"/>
      <c r="E53" s="59"/>
      <c r="F53" s="59"/>
    </row>
    <row r="54" spans="1:7" ht="14.25" thickBot="1">
      <c r="A54" s="32" t="s">
        <v>43</v>
      </c>
      <c r="B54" s="21" t="s">
        <v>44</v>
      </c>
      <c r="C54" s="22">
        <f>E42</f>
        <v>8000</v>
      </c>
      <c r="D54" s="22">
        <f>C54*0.4</f>
        <v>3200</v>
      </c>
      <c r="E54" s="22">
        <f>E43+E44</f>
        <v>103900</v>
      </c>
      <c r="F54" s="22">
        <f>E54*0.2</f>
        <v>20780</v>
      </c>
      <c r="G54" s="23"/>
    </row>
    <row r="56" spans="1:7">
      <c r="A56" s="24"/>
    </row>
  </sheetData>
  <mergeCells count="23">
    <mergeCell ref="F48:F50"/>
    <mergeCell ref="A52:A53"/>
    <mergeCell ref="B52:B53"/>
    <mergeCell ref="C52:C53"/>
    <mergeCell ref="D52:D53"/>
    <mergeCell ref="E52:E53"/>
    <mergeCell ref="F52:F53"/>
    <mergeCell ref="A48:A50"/>
    <mergeCell ref="B48:B50"/>
    <mergeCell ref="C48:C50"/>
    <mergeCell ref="D48:D50"/>
    <mergeCell ref="E48:E50"/>
    <mergeCell ref="G27:G28"/>
    <mergeCell ref="A28:B28"/>
    <mergeCell ref="A41:B41"/>
    <mergeCell ref="A40:B40"/>
    <mergeCell ref="A15:B15"/>
    <mergeCell ref="E15:E16"/>
    <mergeCell ref="A16:B16"/>
    <mergeCell ref="A27:B27"/>
    <mergeCell ref="E27:F27"/>
    <mergeCell ref="D29:D31"/>
    <mergeCell ref="E30:F30"/>
  </mergeCells>
  <phoneticPr fontId="3"/>
  <printOptions horizontalCentered="1"/>
  <pageMargins left="0" right="0" top="0.78740157480314965" bottom="0.39370078740157483" header="0.51181102362204722" footer="0.51181102362204722"/>
  <pageSetup paperSize="9" scale="88" orientation="portrait" r:id="rId1"/>
  <headerFooter alignWithMargins="0">
    <oddHeader>&amp;C&amp;14治験経費算出表</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★★★計算表(R8年01月～の新規契約分） </vt:lpstr>
      <vt:lpstr>'★★★計算表(R8年01月～の新規契約分）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芳尚</dc:creator>
  <cp:lastModifiedBy>山内　暢晃</cp:lastModifiedBy>
  <cp:lastPrinted>2025-11-05T00:12:54Z</cp:lastPrinted>
  <dcterms:created xsi:type="dcterms:W3CDTF">2023-03-10T06:47:17Z</dcterms:created>
  <dcterms:modified xsi:type="dcterms:W3CDTF">2025-11-12T09:44:27Z</dcterms:modified>
</cp:coreProperties>
</file>